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codeName="DieseArbeitsmappe"/>
  <mc:AlternateContent xmlns:mc="http://schemas.openxmlformats.org/markup-compatibility/2006">
    <mc:Choice Requires="x15">
      <x15ac:absPath xmlns:x15ac="http://schemas.microsoft.com/office/spreadsheetml/2010/11/ac" url="G:\NT3-Projekte-Neu\HB-20-018-NT33_Hauptbahnhof_Viergleisiger_Ausbau\05_Ausschreibungen\08_Zu beauftragende Gutachten\08_Baulogistik\01_Ausschreibung\Ausschreibungsvorbereitung\Anlagen_Los1-HBF\"/>
    </mc:Choice>
  </mc:AlternateContent>
  <xr:revisionPtr revIDLastSave="0" documentId="13_ncr:1_{51FC9248-161A-49F2-8FA3-049E651E9898}" xr6:coauthVersionLast="47" xr6:coauthVersionMax="47" xr10:uidLastSave="{00000000-0000-0000-0000-000000000000}"/>
  <bookViews>
    <workbookView xWindow="-25320" yWindow="-120" windowWidth="25440" windowHeight="15270" xr2:uid="{00000000-000D-0000-FFFF-FFFF00000000}"/>
  </bookViews>
  <sheets>
    <sheet name="Gesamt" sheetId="1" r:id="rId1"/>
  </sheets>
  <definedNames>
    <definedName name="Kontrollkästchen4" localSheetId="0">Gesamt!#REF!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1" i="1" l="1"/>
  <c r="G70" i="1"/>
  <c r="G69" i="1"/>
  <c r="I71" i="1"/>
  <c r="I70" i="1"/>
  <c r="I69" i="1"/>
  <c r="I63" i="1"/>
  <c r="I62" i="1"/>
  <c r="I64" i="1"/>
  <c r="G64" i="1"/>
  <c r="G63" i="1"/>
  <c r="G62" i="1"/>
  <c r="I57" i="1"/>
  <c r="I56" i="1"/>
  <c r="I55" i="1"/>
  <c r="G57" i="1"/>
  <c r="G56" i="1"/>
  <c r="G55" i="1"/>
  <c r="I50" i="1"/>
  <c r="I49" i="1"/>
  <c r="I48" i="1"/>
  <c r="G50" i="1"/>
  <c r="G49" i="1"/>
  <c r="G48" i="1"/>
  <c r="I43" i="1"/>
  <c r="I42" i="1"/>
  <c r="I41" i="1"/>
  <c r="G43" i="1"/>
  <c r="G42" i="1"/>
  <c r="G41" i="1"/>
  <c r="I20" i="1"/>
  <c r="I21" i="1"/>
  <c r="I22" i="1"/>
  <c r="I23" i="1"/>
  <c r="J23" i="1" s="1"/>
  <c r="I24" i="1"/>
  <c r="I25" i="1"/>
  <c r="J25" i="1" s="1"/>
  <c r="I26" i="1"/>
  <c r="I27" i="1"/>
  <c r="I28" i="1"/>
  <c r="I29" i="1"/>
  <c r="I30" i="1"/>
  <c r="J30" i="1" s="1"/>
  <c r="I31" i="1"/>
  <c r="I32" i="1"/>
  <c r="I33" i="1"/>
  <c r="I34" i="1"/>
  <c r="I35" i="1"/>
  <c r="I36" i="1"/>
  <c r="G20" i="1"/>
  <c r="G21" i="1"/>
  <c r="G22" i="1"/>
  <c r="G23" i="1"/>
  <c r="G24" i="1"/>
  <c r="G25" i="1"/>
  <c r="H25" i="1" s="1"/>
  <c r="G26" i="1"/>
  <c r="G27" i="1"/>
  <c r="G28" i="1"/>
  <c r="G29" i="1"/>
  <c r="G30" i="1"/>
  <c r="H30" i="1" s="1"/>
  <c r="G31" i="1"/>
  <c r="H31" i="1" s="1"/>
  <c r="G32" i="1"/>
  <c r="H32" i="1" s="1"/>
  <c r="G33" i="1"/>
  <c r="H33" i="1" s="1"/>
  <c r="G34" i="1"/>
  <c r="G35" i="1"/>
  <c r="G36" i="1"/>
  <c r="I19" i="1"/>
  <c r="I18" i="1"/>
  <c r="G19" i="1"/>
  <c r="G18" i="1"/>
  <c r="G7" i="1"/>
  <c r="H7" i="1" s="1"/>
  <c r="G8" i="1"/>
  <c r="G9" i="1"/>
  <c r="G10" i="1"/>
  <c r="G11" i="1"/>
  <c r="H11" i="1" s="1"/>
  <c r="G12" i="1"/>
  <c r="G13" i="1"/>
  <c r="I7" i="1"/>
  <c r="I8" i="1"/>
  <c r="I9" i="1"/>
  <c r="I10" i="1"/>
  <c r="I11" i="1"/>
  <c r="I12" i="1"/>
  <c r="I13" i="1"/>
  <c r="I6" i="1"/>
  <c r="G6" i="1"/>
  <c r="J20" i="1"/>
  <c r="H20" i="1"/>
  <c r="J18" i="1"/>
  <c r="H18" i="1"/>
  <c r="J21" i="1"/>
  <c r="J22" i="1"/>
  <c r="J26" i="1"/>
  <c r="J27" i="1"/>
  <c r="J28" i="1"/>
  <c r="J29" i="1"/>
  <c r="J31" i="1"/>
  <c r="J32" i="1"/>
  <c r="J33" i="1"/>
  <c r="J34" i="1"/>
  <c r="J35" i="1"/>
  <c r="J36" i="1"/>
  <c r="H21" i="1"/>
  <c r="H22" i="1"/>
  <c r="H23" i="1"/>
  <c r="H24" i="1"/>
  <c r="H26" i="1"/>
  <c r="H27" i="1"/>
  <c r="H28" i="1"/>
  <c r="H29" i="1"/>
  <c r="H34" i="1"/>
  <c r="H35" i="1"/>
  <c r="H36" i="1"/>
  <c r="J19" i="1"/>
  <c r="H19" i="1"/>
  <c r="J8" i="1"/>
  <c r="J9" i="1"/>
  <c r="J10" i="1"/>
  <c r="J11" i="1"/>
  <c r="J12" i="1"/>
  <c r="J13" i="1"/>
  <c r="J7" i="1"/>
  <c r="J6" i="1"/>
  <c r="H8" i="1"/>
  <c r="H9" i="1"/>
  <c r="H10" i="1"/>
  <c r="H12" i="1"/>
  <c r="H13" i="1"/>
  <c r="H6" i="1"/>
  <c r="J24" i="1"/>
  <c r="F43" i="1"/>
  <c r="F50" i="1" s="1"/>
  <c r="F41" i="1"/>
  <c r="F48" i="1" s="1"/>
  <c r="F42" i="1"/>
  <c r="F49" i="1" s="1"/>
  <c r="H43" i="1" l="1"/>
  <c r="J43" i="1"/>
  <c r="J41" i="1"/>
  <c r="J50" i="1"/>
  <c r="H41" i="1"/>
  <c r="J49" i="1"/>
  <c r="J48" i="1"/>
  <c r="H42" i="1"/>
  <c r="H48" i="1"/>
  <c r="H49" i="1"/>
  <c r="J42" i="1"/>
  <c r="H50" i="1"/>
  <c r="F56" i="1"/>
  <c r="F55" i="1"/>
  <c r="F57" i="1"/>
  <c r="F64" i="1" l="1"/>
  <c r="F62" i="1"/>
  <c r="F63" i="1"/>
  <c r="F70" i="1" l="1"/>
  <c r="F69" i="1"/>
  <c r="F71" i="1"/>
</calcChain>
</file>

<file path=xl/sharedStrings.xml><?xml version="1.0" encoding="utf-8"?>
<sst xmlns="http://schemas.openxmlformats.org/spreadsheetml/2006/main" count="195" uniqueCount="69">
  <si>
    <t xml:space="preserve">(1a) </t>
  </si>
  <si>
    <t xml:space="preserve">(1b) </t>
  </si>
  <si>
    <t>(2)</t>
  </si>
  <si>
    <t>1.</t>
  </si>
  <si>
    <t>Grundlagenermittlung</t>
  </si>
  <si>
    <t>2.</t>
  </si>
  <si>
    <t>3.</t>
  </si>
  <si>
    <t>4.</t>
  </si>
  <si>
    <t>5.</t>
  </si>
  <si>
    <t>6.</t>
  </si>
  <si>
    <t>7.</t>
  </si>
  <si>
    <t>Vorplanung</t>
  </si>
  <si>
    <t>Entwurfsplanung</t>
  </si>
  <si>
    <t>Genehmigungsplanung</t>
  </si>
  <si>
    <t>Ausführungsplanung</t>
  </si>
  <si>
    <t>Vorbereitung der Vergabe</t>
  </si>
  <si>
    <t>Bewertung</t>
  </si>
  <si>
    <t>8.</t>
  </si>
  <si>
    <t>Das Honorar der beauftragten Grundleistungen wird vereinbart mit</t>
  </si>
  <si>
    <t>Das Honorar der Besonderen Leistungen wird vereinbart mit</t>
  </si>
  <si>
    <t>Objektüberwachung</t>
  </si>
  <si>
    <t>Betrag (netto)</t>
  </si>
  <si>
    <t>Risikoanalyse</t>
  </si>
  <si>
    <t>Bauablaufplan unter speziellen Anforderungen</t>
  </si>
  <si>
    <t>Terminsteuerungsplan</t>
  </si>
  <si>
    <t>Leistungsbeschreibung für baulogistische Belange</t>
  </si>
  <si>
    <t>Fortschreiben Baulogistikhandbuch nach verschiedenen Anforderungen</t>
  </si>
  <si>
    <t>Aufstellen und Überwachen des Terminplans</t>
  </si>
  <si>
    <t>Mengengerüst zu sämtlichen Bauphasen</t>
  </si>
  <si>
    <t>(1c)</t>
  </si>
  <si>
    <t>Honorar für Grundleistungen und besondere Leistungen</t>
  </si>
  <si>
    <t>Mitwirkung bei der Vergabe (teilweise optional)</t>
  </si>
  <si>
    <t>Nebenkosten</t>
  </si>
  <si>
    <t>(3b)</t>
  </si>
  <si>
    <t xml:space="preserve">(3a) </t>
  </si>
  <si>
    <t>Stufe</t>
  </si>
  <si>
    <t>Leistungsphase und Leistung</t>
  </si>
  <si>
    <t>Leistungen</t>
  </si>
  <si>
    <t>Leistungen der Leistungsphase 8</t>
  </si>
  <si>
    <t>netto</t>
  </si>
  <si>
    <t>brutto</t>
  </si>
  <si>
    <t>Leistungen (Summe aus 1c und 2)</t>
  </si>
  <si>
    <t>Gesamtvergütung netto je Stufe</t>
  </si>
  <si>
    <t>Umsatzsteuer je Stufe</t>
  </si>
  <si>
    <t>(3c)</t>
  </si>
  <si>
    <t>Gesamtvergütung brutto je Stufe</t>
  </si>
  <si>
    <t>Die Nebenkosten werden in Höhe einer Pauschale v.H. des Nettohonorars erstattet:</t>
  </si>
  <si>
    <t>Honorar für Grundleistungen nach Anlage 9</t>
  </si>
  <si>
    <t>Honorar für Besondere Leistungen nach Anlage 9</t>
  </si>
  <si>
    <t>Leistungen der Leistungsphase 1, 2, 3, 4 und 5</t>
  </si>
  <si>
    <t>Leistungen der Leistungsphase 6 und 7</t>
  </si>
  <si>
    <t>VGF-Anteil [69,70 %]</t>
  </si>
  <si>
    <t>Städt. Anteil [30,30%]</t>
  </si>
  <si>
    <t>Betrag (brutto)</t>
  </si>
  <si>
    <t>Kostenteilung gem. Planungs- und Bauvereinbarung</t>
  </si>
  <si>
    <t>Anlage 10b Honorarberechnung</t>
  </si>
  <si>
    <t>Baulogistikonzept</t>
  </si>
  <si>
    <r>
      <t xml:space="preserve">Baustellenreinigungskonzept </t>
    </r>
    <r>
      <rPr>
        <i/>
        <sz val="10"/>
        <color theme="1"/>
        <rFont val="Arial"/>
        <family val="2"/>
      </rPr>
      <t>(optional)</t>
    </r>
  </si>
  <si>
    <r>
      <t xml:space="preserve">Winterdienstkonzept </t>
    </r>
    <r>
      <rPr>
        <i/>
        <sz val="10"/>
        <color theme="1"/>
        <rFont val="Arial"/>
        <family val="2"/>
      </rPr>
      <t>(optional)</t>
    </r>
  </si>
  <si>
    <r>
      <t xml:space="preserve">Baustelleneinrichtungskonzept </t>
    </r>
    <r>
      <rPr>
        <i/>
        <sz val="10"/>
        <color theme="1"/>
        <rFont val="Arial"/>
        <family val="2"/>
      </rPr>
      <t>(optional)</t>
    </r>
  </si>
  <si>
    <t>Abgrenzung / Definierung der Auftraggeberleistungen</t>
  </si>
  <si>
    <r>
      <t xml:space="preserve">Planen Sicherheitsdienst- und Baustellensicherheitskonzept </t>
    </r>
    <r>
      <rPr>
        <i/>
        <sz val="10"/>
        <color theme="1"/>
        <rFont val="Arial"/>
        <family val="2"/>
      </rPr>
      <t>(optional)</t>
    </r>
  </si>
  <si>
    <t>Planung eines Abfallentsorgungskonzeptes</t>
  </si>
  <si>
    <r>
      <t xml:space="preserve">Fortschreibung des Abfallentsorgungskonzeptes je Bauphase </t>
    </r>
    <r>
      <rPr>
        <i/>
        <sz val="10"/>
        <color theme="1"/>
        <rFont val="Arial"/>
        <family val="2"/>
      </rPr>
      <t>(optional)</t>
    </r>
  </si>
  <si>
    <r>
      <t xml:space="preserve">Ausschreibung Sicherheitseinrichtungen </t>
    </r>
    <r>
      <rPr>
        <i/>
        <sz val="10"/>
        <color theme="1"/>
        <rFont val="Arial"/>
        <family val="2"/>
      </rPr>
      <t>(optional)</t>
    </r>
  </si>
  <si>
    <r>
      <t xml:space="preserve">Fortschreiben Baulogistikhandbuch aufgr. der Bieterverhandlung </t>
    </r>
    <r>
      <rPr>
        <i/>
        <sz val="10"/>
        <color theme="1"/>
        <rFont val="Arial"/>
        <family val="2"/>
      </rPr>
      <t>(optional)</t>
    </r>
  </si>
  <si>
    <t>Fortschreibung Baulogistikhandbuchs in Abhängigkeit der Bauphasen</t>
  </si>
  <si>
    <t>Objektüberwachung zur Einhaltung des Baulogistikhandbuchs</t>
  </si>
  <si>
    <t>VGF-Anteil [67,70 %]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</si>
</sst>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8"/>
      <name val="Arial"/>
      <family val="2"/>
    </font>
    <font>
      <i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CC"/>
        <bgColor indexed="64"/>
      </patternFill>
    </fill>
  </fills>
  <borders count="5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indexed="64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7">
    <xf numFmtId="0" fontId="0" fillId="0" borderId="0" xfId="0"/>
    <xf numFmtId="0" fontId="0" fillId="0" borderId="4" xfId="0" applyBorder="1"/>
    <xf numFmtId="0" fontId="0" fillId="0" borderId="14" xfId="0" applyBorder="1"/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19" xfId="0" applyBorder="1"/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15" fontId="2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" fillId="0" borderId="5" xfId="0" quotePrefix="1" applyFont="1" applyBorder="1" applyAlignment="1">
      <alignment horizontal="center" vertical="center"/>
    </xf>
    <xf numFmtId="0" fontId="2" fillId="0" borderId="14" xfId="0" quotePrefix="1" applyFont="1" applyBorder="1" applyAlignment="1">
      <alignment horizontal="center" vertical="center"/>
    </xf>
    <xf numFmtId="0" fontId="2" fillId="0" borderId="12" xfId="0" quotePrefix="1" applyFont="1" applyBorder="1" applyAlignment="1">
      <alignment horizontal="center" vertical="center"/>
    </xf>
    <xf numFmtId="0" fontId="0" fillId="0" borderId="2" xfId="0" applyBorder="1"/>
    <xf numFmtId="0" fontId="0" fillId="0" borderId="11" xfId="0" applyBorder="1" applyAlignment="1">
      <alignment vertical="center"/>
    </xf>
    <xf numFmtId="10" fontId="0" fillId="0" borderId="25" xfId="0" applyNumberFormat="1" applyBorder="1" applyAlignment="1">
      <alignment horizontal="center" vertical="center"/>
    </xf>
    <xf numFmtId="164" fontId="1" fillId="2" borderId="17" xfId="0" applyNumberFormat="1" applyFont="1" applyFill="1" applyBorder="1" applyAlignment="1">
      <alignment horizontal="right" vertical="center" wrapText="1"/>
    </xf>
    <xf numFmtId="164" fontId="1" fillId="2" borderId="18" xfId="0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0" fontId="2" fillId="0" borderId="12" xfId="0" applyFont="1" applyBorder="1" applyAlignment="1">
      <alignment horizontal="center" vertical="center"/>
    </xf>
    <xf numFmtId="0" fontId="0" fillId="0" borderId="28" xfId="0" applyBorder="1"/>
    <xf numFmtId="0" fontId="0" fillId="0" borderId="14" xfId="0" applyBorder="1" applyAlignment="1">
      <alignment vertical="center"/>
    </xf>
    <xf numFmtId="0" fontId="0" fillId="0" borderId="0" xfId="0" applyAlignment="1">
      <alignment vertical="center"/>
    </xf>
    <xf numFmtId="0" fontId="0" fillId="0" borderId="23" xfId="0" applyBorder="1" applyAlignment="1">
      <alignment vertical="center"/>
    </xf>
    <xf numFmtId="0" fontId="0" fillId="0" borderId="15" xfId="0" applyBorder="1" applyAlignment="1">
      <alignment vertical="center"/>
    </xf>
    <xf numFmtId="10" fontId="0" fillId="0" borderId="20" xfId="0" applyNumberForma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28" xfId="0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vertical="center"/>
    </xf>
    <xf numFmtId="10" fontId="0" fillId="0" borderId="21" xfId="0" applyNumberFormat="1" applyBorder="1" applyAlignment="1">
      <alignment vertical="center"/>
    </xf>
    <xf numFmtId="0" fontId="0" fillId="0" borderId="15" xfId="0" applyBorder="1" applyAlignment="1">
      <alignment vertical="center" wrapText="1"/>
    </xf>
    <xf numFmtId="0" fontId="0" fillId="0" borderId="32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6" xfId="0" applyBorder="1" applyAlignment="1">
      <alignment vertical="center"/>
    </xf>
    <xf numFmtId="164" fontId="1" fillId="2" borderId="8" xfId="0" applyNumberFormat="1" applyFont="1" applyFill="1" applyBorder="1" applyAlignment="1">
      <alignment horizontal="right" vertical="center" wrapText="1"/>
    </xf>
    <xf numFmtId="0" fontId="0" fillId="0" borderId="27" xfId="0" applyBorder="1" applyAlignment="1">
      <alignment vertical="center" wrapText="1"/>
    </xf>
    <xf numFmtId="0" fontId="2" fillId="0" borderId="28" xfId="0" applyFont="1" applyBorder="1" applyAlignment="1">
      <alignment horizontal="center" vertical="center"/>
    </xf>
    <xf numFmtId="0" fontId="0" fillId="0" borderId="28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164" fontId="1" fillId="2" borderId="22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2" fillId="0" borderId="0" xfId="0" quotePrefix="1" applyFont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64" fontId="1" fillId="0" borderId="0" xfId="0" applyNumberFormat="1" applyFont="1" applyAlignment="1">
      <alignment horizontal="right" vertical="center" wrapText="1"/>
    </xf>
    <xf numFmtId="164" fontId="0" fillId="2" borderId="39" xfId="0" applyNumberFormat="1" applyFill="1" applyBorder="1" applyAlignment="1">
      <alignment vertical="center" wrapText="1"/>
    </xf>
    <xf numFmtId="164" fontId="0" fillId="2" borderId="8" xfId="0" applyNumberFormat="1" applyFill="1" applyBorder="1" applyAlignment="1">
      <alignment vertical="center" wrapText="1"/>
    </xf>
    <xf numFmtId="164" fontId="0" fillId="2" borderId="22" xfId="0" applyNumberFormat="1" applyFill="1" applyBorder="1" applyAlignment="1">
      <alignment vertical="center" wrapText="1"/>
    </xf>
    <xf numFmtId="0" fontId="0" fillId="0" borderId="39" xfId="0" applyBorder="1"/>
    <xf numFmtId="164" fontId="1" fillId="0" borderId="19" xfId="0" applyNumberFormat="1" applyFont="1" applyBorder="1" applyAlignment="1">
      <alignment horizontal="right" vertical="center" wrapText="1"/>
    </xf>
    <xf numFmtId="0" fontId="2" fillId="0" borderId="4" xfId="0" quotePrefix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9" fontId="1" fillId="0" borderId="19" xfId="1" applyFont="1" applyFill="1" applyBorder="1" applyAlignment="1">
      <alignment horizontal="right" vertical="center" wrapText="1"/>
    </xf>
    <xf numFmtId="164" fontId="1" fillId="0" borderId="16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7" xfId="0" applyBorder="1" applyAlignment="1">
      <alignment vertical="center"/>
    </xf>
    <xf numFmtId="0" fontId="0" fillId="0" borderId="22" xfId="0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20" xfId="0" applyBorder="1" applyAlignment="1">
      <alignment vertical="center"/>
    </xf>
    <xf numFmtId="0" fontId="0" fillId="0" borderId="34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0" fillId="0" borderId="23" xfId="0" applyBorder="1" applyAlignment="1">
      <alignment horizontal="left" vertical="center"/>
    </xf>
    <xf numFmtId="0" fontId="0" fillId="0" borderId="3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2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5" xfId="0" quotePrefix="1" applyBorder="1" applyAlignment="1">
      <alignment vertical="center" wrapText="1"/>
    </xf>
    <xf numFmtId="0" fontId="0" fillId="0" borderId="8" xfId="0" quotePrefix="1" applyBorder="1" applyAlignment="1">
      <alignment vertical="center" wrapText="1"/>
    </xf>
    <xf numFmtId="15" fontId="0" fillId="0" borderId="15" xfId="0" applyNumberFormat="1" applyBorder="1" applyAlignment="1">
      <alignment vertical="center" wrapText="1"/>
    </xf>
    <xf numFmtId="15" fontId="0" fillId="0" borderId="8" xfId="0" applyNumberFormat="1" applyBorder="1" applyAlignment="1">
      <alignment vertical="center" wrapText="1"/>
    </xf>
    <xf numFmtId="15" fontId="0" fillId="0" borderId="15" xfId="0" quotePrefix="1" applyNumberFormat="1" applyBorder="1" applyAlignment="1">
      <alignment vertical="center" wrapText="1"/>
    </xf>
    <xf numFmtId="15" fontId="0" fillId="0" borderId="8" xfId="0" quotePrefix="1" applyNumberFormat="1" applyBorder="1" applyAlignment="1">
      <alignment vertical="center" wrapText="1"/>
    </xf>
    <xf numFmtId="15" fontId="0" fillId="0" borderId="27" xfId="0" applyNumberFormat="1" applyBorder="1" applyAlignment="1">
      <alignment vertical="center" wrapText="1"/>
    </xf>
    <xf numFmtId="15" fontId="0" fillId="0" borderId="22" xfId="0" applyNumberFormat="1" applyBorder="1" applyAlignment="1">
      <alignment vertical="center" wrapText="1"/>
    </xf>
    <xf numFmtId="15" fontId="0" fillId="0" borderId="15" xfId="0" applyNumberFormat="1" applyBorder="1" applyAlignment="1">
      <alignment horizontal="left" vertical="center" wrapText="1"/>
    </xf>
    <xf numFmtId="15" fontId="0" fillId="0" borderId="8" xfId="0" applyNumberFormat="1" applyBorder="1" applyAlignment="1">
      <alignment horizontal="left" vertical="center" wrapText="1"/>
    </xf>
    <xf numFmtId="0" fontId="0" fillId="0" borderId="34" xfId="0" applyBorder="1" applyAlignment="1">
      <alignment horizontal="left" vertical="center"/>
    </xf>
    <xf numFmtId="0" fontId="0" fillId="0" borderId="5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0" fillId="0" borderId="33" xfId="0" applyBorder="1" applyAlignment="1">
      <alignment horizontal="left" vertical="center"/>
    </xf>
    <xf numFmtId="164" fontId="0" fillId="2" borderId="23" xfId="0" applyNumberFormat="1" applyFill="1" applyBorder="1" applyAlignment="1">
      <alignment vertical="center"/>
    </xf>
    <xf numFmtId="164" fontId="0" fillId="2" borderId="26" xfId="0" applyNumberFormat="1" applyFill="1" applyBorder="1" applyAlignment="1">
      <alignment vertical="center"/>
    </xf>
    <xf numFmtId="0" fontId="0" fillId="0" borderId="6" xfId="0" applyBorder="1"/>
    <xf numFmtId="0" fontId="2" fillId="3" borderId="5" xfId="0" applyFont="1" applyFill="1" applyBorder="1" applyAlignment="1">
      <alignment horizontal="center"/>
    </xf>
    <xf numFmtId="0" fontId="2" fillId="3" borderId="19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19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0" fillId="3" borderId="35" xfId="0" applyNumberFormat="1" applyFill="1" applyBorder="1" applyAlignment="1">
      <alignment vertical="center"/>
    </xf>
    <xf numFmtId="164" fontId="0" fillId="4" borderId="35" xfId="0" applyNumberFormat="1" applyFill="1" applyBorder="1" applyAlignment="1">
      <alignment vertical="center"/>
    </xf>
    <xf numFmtId="164" fontId="0" fillId="3" borderId="20" xfId="0" applyNumberFormat="1" applyFill="1" applyBorder="1" applyAlignment="1">
      <alignment vertical="center"/>
    </xf>
    <xf numFmtId="164" fontId="0" fillId="4" borderId="20" xfId="0" applyNumberFormat="1" applyFill="1" applyBorder="1" applyAlignment="1">
      <alignment vertical="center"/>
    </xf>
    <xf numFmtId="164" fontId="0" fillId="3" borderId="34" xfId="0" applyNumberFormat="1" applyFill="1" applyBorder="1" applyAlignment="1">
      <alignment vertical="center"/>
    </xf>
    <xf numFmtId="164" fontId="0" fillId="3" borderId="21" xfId="0" applyNumberFormat="1" applyFill="1" applyBorder="1" applyAlignment="1">
      <alignment vertical="center"/>
    </xf>
    <xf numFmtId="164" fontId="0" fillId="4" borderId="34" xfId="0" applyNumberFormat="1" applyFill="1" applyBorder="1" applyAlignment="1">
      <alignment vertical="center"/>
    </xf>
    <xf numFmtId="164" fontId="0" fillId="4" borderId="21" xfId="0" applyNumberFormat="1" applyFill="1" applyBorder="1" applyAlignment="1">
      <alignment vertical="center"/>
    </xf>
    <xf numFmtId="0" fontId="1" fillId="0" borderId="13" xfId="0" applyFont="1" applyBorder="1" applyAlignment="1">
      <alignment horizontal="right" vertical="center" wrapText="1"/>
    </xf>
    <xf numFmtId="164" fontId="1" fillId="0" borderId="6" xfId="0" applyNumberFormat="1" applyFont="1" applyBorder="1" applyAlignment="1">
      <alignment horizontal="right" vertical="center" wrapText="1"/>
    </xf>
    <xf numFmtId="164" fontId="1" fillId="2" borderId="15" xfId="0" applyNumberFormat="1" applyFont="1" applyFill="1" applyBorder="1" applyAlignment="1">
      <alignment horizontal="right" vertical="center" wrapText="1"/>
    </xf>
    <xf numFmtId="164" fontId="1" fillId="2" borderId="27" xfId="0" applyNumberFormat="1" applyFont="1" applyFill="1" applyBorder="1" applyAlignment="1">
      <alignment horizontal="right" vertical="center" wrapText="1"/>
    </xf>
    <xf numFmtId="0" fontId="2" fillId="0" borderId="44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164" fontId="1" fillId="2" borderId="47" xfId="0" applyNumberFormat="1" applyFont="1" applyFill="1" applyBorder="1" applyAlignment="1">
      <alignment horizontal="right" vertical="center" wrapText="1"/>
    </xf>
    <xf numFmtId="164" fontId="0" fillId="4" borderId="43" xfId="0" applyNumberFormat="1" applyFill="1" applyBorder="1" applyAlignment="1">
      <alignment vertical="center"/>
    </xf>
    <xf numFmtId="164" fontId="0" fillId="0" borderId="9" xfId="0" applyNumberFormat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/>
    </xf>
    <xf numFmtId="164" fontId="0" fillId="2" borderId="48" xfId="0" applyNumberFormat="1" applyFill="1" applyBorder="1" applyAlignment="1">
      <alignment vertical="center"/>
    </xf>
    <xf numFmtId="0" fontId="2" fillId="0" borderId="14" xfId="0" applyFont="1" applyBorder="1" applyAlignment="1">
      <alignment horizontal="center" vertical="center" wrapText="1"/>
    </xf>
    <xf numFmtId="164" fontId="2" fillId="0" borderId="19" xfId="0" applyNumberFormat="1" applyFont="1" applyBorder="1" applyAlignment="1">
      <alignment horizontal="right" vertical="center" wrapText="1"/>
    </xf>
    <xf numFmtId="0" fontId="0" fillId="0" borderId="15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3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4" fontId="0" fillId="3" borderId="42" xfId="0" applyNumberFormat="1" applyFill="1" applyBorder="1" applyAlignment="1">
      <alignment horizontal="center" vertical="center"/>
    </xf>
    <xf numFmtId="164" fontId="0" fillId="3" borderId="23" xfId="0" applyNumberFormat="1" applyFill="1" applyBorder="1" applyAlignment="1">
      <alignment horizontal="center" vertical="center"/>
    </xf>
    <xf numFmtId="164" fontId="0" fillId="4" borderId="7" xfId="0" applyNumberFormat="1" applyFill="1" applyBorder="1" applyAlignment="1">
      <alignment horizontal="center" vertical="center"/>
    </xf>
    <xf numFmtId="164" fontId="0" fillId="4" borderId="8" xfId="0" applyNumberFormat="1" applyFill="1" applyBorder="1" applyAlignment="1">
      <alignment horizontal="center" vertical="center"/>
    </xf>
    <xf numFmtId="164" fontId="0" fillId="3" borderId="26" xfId="0" applyNumberFormat="1" applyFill="1" applyBorder="1" applyAlignment="1">
      <alignment horizontal="center" vertical="center"/>
    </xf>
    <xf numFmtId="164" fontId="0" fillId="4" borderId="22" xfId="0" applyNumberForma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8" xfId="0" quotePrefix="1" applyFont="1" applyBorder="1" applyAlignment="1">
      <alignment horizontal="center" vertical="center"/>
    </xf>
    <xf numFmtId="0" fontId="0" fillId="0" borderId="49" xfId="0" applyBorder="1"/>
    <xf numFmtId="164" fontId="0" fillId="4" borderId="10" xfId="0" applyNumberFormat="1" applyFill="1" applyBorder="1" applyAlignment="1">
      <alignment vertical="center"/>
    </xf>
    <xf numFmtId="164" fontId="0" fillId="4" borderId="25" xfId="0" applyNumberFormat="1" applyFill="1" applyBorder="1" applyAlignment="1">
      <alignment vertical="center"/>
    </xf>
    <xf numFmtId="164" fontId="0" fillId="3" borderId="10" xfId="0" applyNumberFormat="1" applyFill="1" applyBorder="1" applyAlignment="1">
      <alignment vertical="center"/>
    </xf>
    <xf numFmtId="164" fontId="0" fillId="3" borderId="25" xfId="0" applyNumberFormat="1" applyFill="1" applyBorder="1" applyAlignment="1">
      <alignment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164" fontId="0" fillId="4" borderId="38" xfId="0" applyNumberFormat="1" applyFill="1" applyBorder="1" applyAlignment="1">
      <alignment vertical="center"/>
    </xf>
    <xf numFmtId="164" fontId="0" fillId="4" borderId="24" xfId="0" applyNumberFormat="1" applyFill="1" applyBorder="1" applyAlignment="1">
      <alignment horizontal="center" vertical="center"/>
    </xf>
    <xf numFmtId="164" fontId="0" fillId="4" borderId="15" xfId="0" applyNumberFormat="1" applyFill="1" applyBorder="1" applyAlignment="1">
      <alignment horizontal="center" vertical="center"/>
    </xf>
    <xf numFmtId="164" fontId="0" fillId="4" borderId="27" xfId="0" applyNumberFormat="1" applyFill="1" applyBorder="1" applyAlignment="1">
      <alignment horizontal="center" vertical="center"/>
    </xf>
    <xf numFmtId="164" fontId="0" fillId="3" borderId="7" xfId="0" applyNumberFormat="1" applyFill="1" applyBorder="1" applyAlignment="1">
      <alignment horizontal="center" vertical="center"/>
    </xf>
    <xf numFmtId="164" fontId="0" fillId="3" borderId="8" xfId="0" applyNumberFormat="1" applyFill="1" applyBorder="1" applyAlignment="1">
      <alignment horizontal="center" vertical="center"/>
    </xf>
    <xf numFmtId="164" fontId="0" fillId="3" borderId="22" xfId="0" applyNumberFormat="1" applyFill="1" applyBorder="1" applyAlignment="1">
      <alignment horizontal="center" vertical="center"/>
    </xf>
    <xf numFmtId="164" fontId="0" fillId="4" borderId="29" xfId="0" applyNumberFormat="1" applyFill="1" applyBorder="1" applyAlignment="1">
      <alignment vertical="center"/>
    </xf>
    <xf numFmtId="164" fontId="0" fillId="4" borderId="33" xfId="0" applyNumberFormat="1" applyFill="1" applyBorder="1" applyAlignment="1">
      <alignment vertical="center"/>
    </xf>
    <xf numFmtId="0" fontId="0" fillId="0" borderId="49" xfId="0" applyBorder="1" applyAlignment="1">
      <alignment horizontal="center" vertical="center"/>
    </xf>
    <xf numFmtId="0" fontId="0" fillId="0" borderId="47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12" xfId="0" applyFill="1" applyBorder="1" applyAlignment="1">
      <alignment horizontal="center" vertical="center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colors>
    <mruColors>
      <color rgb="FFCCFF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71"/>
  <sheetViews>
    <sheetView tabSelected="1" zoomScale="115" zoomScaleNormal="115" workbookViewId="0">
      <selection activeCell="I76" sqref="I76"/>
    </sheetView>
  </sheetViews>
  <sheetFormatPr baseColWidth="10" defaultRowHeight="12.75" x14ac:dyDescent="0.2"/>
  <cols>
    <col min="1" max="1" width="4.7109375" customWidth="1"/>
    <col min="2" max="2" width="5.28515625" style="46" bestFit="1" customWidth="1"/>
    <col min="3" max="3" width="3.28515625" customWidth="1"/>
    <col min="4" max="4" width="52.28515625" customWidth="1"/>
    <col min="5" max="5" width="9.5703125" bestFit="1" customWidth="1"/>
    <col min="6" max="6" width="12.140625" customWidth="1"/>
    <col min="7" max="7" width="13.7109375" customWidth="1"/>
    <col min="8" max="8" width="13.5703125" customWidth="1"/>
    <col min="9" max="9" width="13.7109375" customWidth="1"/>
    <col min="10" max="10" width="13.5703125" customWidth="1"/>
  </cols>
  <sheetData>
    <row r="1" spans="1:10" ht="24" customHeight="1" x14ac:dyDescent="0.2">
      <c r="A1" s="100" t="s">
        <v>55</v>
      </c>
      <c r="B1" s="100"/>
      <c r="C1" s="100"/>
      <c r="D1" s="100"/>
    </row>
    <row r="2" spans="1:10" ht="10.9" customHeight="1" thickBot="1" x14ac:dyDescent="0.25">
      <c r="A2" s="4"/>
      <c r="B2" s="73"/>
      <c r="C2" s="4"/>
      <c r="D2" s="4"/>
    </row>
    <row r="3" spans="1:10" ht="19.899999999999999" customHeight="1" thickBot="1" x14ac:dyDescent="0.25">
      <c r="A3" s="21" t="s">
        <v>0</v>
      </c>
      <c r="B3" s="99" t="s">
        <v>47</v>
      </c>
      <c r="C3" s="93"/>
      <c r="D3" s="93"/>
      <c r="E3" s="93"/>
      <c r="F3" s="5"/>
      <c r="G3" s="126" t="s">
        <v>54</v>
      </c>
      <c r="H3" s="127"/>
      <c r="I3" s="127"/>
      <c r="J3" s="128"/>
    </row>
    <row r="4" spans="1:10" ht="15.6" customHeight="1" thickBot="1" x14ac:dyDescent="0.25">
      <c r="A4" s="42"/>
      <c r="B4" s="96" t="s">
        <v>18</v>
      </c>
      <c r="C4" s="97"/>
      <c r="D4" s="97"/>
      <c r="E4" s="97"/>
      <c r="F4" s="121"/>
      <c r="G4" s="122" t="s">
        <v>68</v>
      </c>
      <c r="H4" s="123"/>
      <c r="I4" s="124" t="s">
        <v>52</v>
      </c>
      <c r="J4" s="125"/>
    </row>
    <row r="5" spans="1:10" s="24" customFormat="1" ht="16.149999999999999" customHeight="1" thickBot="1" x14ac:dyDescent="0.25">
      <c r="A5" s="29"/>
      <c r="B5" s="74" t="s">
        <v>35</v>
      </c>
      <c r="C5" s="34" t="s">
        <v>36</v>
      </c>
      <c r="D5" s="16"/>
      <c r="E5" s="17" t="s">
        <v>16</v>
      </c>
      <c r="F5" s="146" t="s">
        <v>21</v>
      </c>
      <c r="G5" s="186" t="s">
        <v>21</v>
      </c>
      <c r="H5" s="186" t="s">
        <v>53</v>
      </c>
      <c r="I5" s="186" t="s">
        <v>21</v>
      </c>
      <c r="J5" s="186" t="s">
        <v>53</v>
      </c>
    </row>
    <row r="6" spans="1:10" s="24" customFormat="1" ht="16.149999999999999" customHeight="1" x14ac:dyDescent="0.2">
      <c r="A6" s="29"/>
      <c r="B6" s="48" t="s">
        <v>3</v>
      </c>
      <c r="C6" s="25" t="s">
        <v>3</v>
      </c>
      <c r="D6" s="35" t="s">
        <v>4</v>
      </c>
      <c r="E6" s="27">
        <v>0.02</v>
      </c>
      <c r="F6" s="148">
        <v>0</v>
      </c>
      <c r="G6" s="168">
        <f>SUM(F6*0.697)</f>
        <v>0</v>
      </c>
      <c r="H6" s="169">
        <f>SUM(G6*1.19)</f>
        <v>0</v>
      </c>
      <c r="I6" s="166">
        <f>SUM(F6*0.303)</f>
        <v>0</v>
      </c>
      <c r="J6" s="167">
        <f>SUM(I6*1.19)</f>
        <v>0</v>
      </c>
    </row>
    <row r="7" spans="1:10" s="24" customFormat="1" ht="16.149999999999999" customHeight="1" x14ac:dyDescent="0.2">
      <c r="A7" s="29"/>
      <c r="B7" s="48" t="s">
        <v>3</v>
      </c>
      <c r="C7" s="25" t="s">
        <v>5</v>
      </c>
      <c r="D7" s="35" t="s">
        <v>11</v>
      </c>
      <c r="E7" s="27">
        <v>0.2</v>
      </c>
      <c r="F7" s="119">
        <v>0</v>
      </c>
      <c r="G7" s="129">
        <f t="shared" ref="G7:G13" si="0">SUM(F7*0.697)</f>
        <v>0</v>
      </c>
      <c r="H7" s="131">
        <f t="shared" ref="H7:H13" si="1">SUM(G7*1.19)</f>
        <v>0</v>
      </c>
      <c r="I7" s="130">
        <f t="shared" ref="I7:I13" si="2">SUM(F7*0.303)</f>
        <v>0</v>
      </c>
      <c r="J7" s="132">
        <f t="shared" ref="J7:J13" si="3">SUM(I7*1.19)</f>
        <v>0</v>
      </c>
    </row>
    <row r="8" spans="1:10" s="24" customFormat="1" ht="16.149999999999999" customHeight="1" x14ac:dyDescent="0.2">
      <c r="A8" s="29"/>
      <c r="B8" s="48" t="s">
        <v>3</v>
      </c>
      <c r="C8" s="25" t="s">
        <v>6</v>
      </c>
      <c r="D8" s="35" t="s">
        <v>12</v>
      </c>
      <c r="E8" s="27">
        <v>0.25</v>
      </c>
      <c r="F8" s="119">
        <v>0</v>
      </c>
      <c r="G8" s="129">
        <f t="shared" si="0"/>
        <v>0</v>
      </c>
      <c r="H8" s="131">
        <f t="shared" si="1"/>
        <v>0</v>
      </c>
      <c r="I8" s="130">
        <f t="shared" si="2"/>
        <v>0</v>
      </c>
      <c r="J8" s="132">
        <f t="shared" si="3"/>
        <v>0</v>
      </c>
    </row>
    <row r="9" spans="1:10" s="24" customFormat="1" ht="16.149999999999999" customHeight="1" x14ac:dyDescent="0.2">
      <c r="A9" s="29"/>
      <c r="B9" s="48" t="s">
        <v>3</v>
      </c>
      <c r="C9" s="25" t="s">
        <v>7</v>
      </c>
      <c r="D9" s="35" t="s">
        <v>13</v>
      </c>
      <c r="E9" s="27">
        <v>0.08</v>
      </c>
      <c r="F9" s="119">
        <v>0</v>
      </c>
      <c r="G9" s="129">
        <f t="shared" si="0"/>
        <v>0</v>
      </c>
      <c r="H9" s="131">
        <f t="shared" si="1"/>
        <v>0</v>
      </c>
      <c r="I9" s="130">
        <f t="shared" si="2"/>
        <v>0</v>
      </c>
      <c r="J9" s="132">
        <f t="shared" si="3"/>
        <v>0</v>
      </c>
    </row>
    <row r="10" spans="1:10" s="24" customFormat="1" ht="16.149999999999999" customHeight="1" x14ac:dyDescent="0.2">
      <c r="A10" s="29"/>
      <c r="B10" s="48" t="s">
        <v>5</v>
      </c>
      <c r="C10" s="25" t="s">
        <v>8</v>
      </c>
      <c r="D10" s="35" t="s">
        <v>14</v>
      </c>
      <c r="E10" s="27">
        <v>0.15</v>
      </c>
      <c r="F10" s="119">
        <v>0</v>
      </c>
      <c r="G10" s="129">
        <f t="shared" si="0"/>
        <v>0</v>
      </c>
      <c r="H10" s="131">
        <f t="shared" si="1"/>
        <v>0</v>
      </c>
      <c r="I10" s="130">
        <f t="shared" si="2"/>
        <v>0</v>
      </c>
      <c r="J10" s="132">
        <f t="shared" si="3"/>
        <v>0</v>
      </c>
    </row>
    <row r="11" spans="1:10" s="24" customFormat="1" ht="16.149999999999999" customHeight="1" x14ac:dyDescent="0.2">
      <c r="A11" s="29"/>
      <c r="B11" s="48" t="s">
        <v>5</v>
      </c>
      <c r="C11" s="25" t="s">
        <v>9</v>
      </c>
      <c r="D11" s="35" t="s">
        <v>15</v>
      </c>
      <c r="E11" s="27">
        <v>0.1</v>
      </c>
      <c r="F11" s="119">
        <v>0</v>
      </c>
      <c r="G11" s="129">
        <f t="shared" si="0"/>
        <v>0</v>
      </c>
      <c r="H11" s="131">
        <f t="shared" si="1"/>
        <v>0</v>
      </c>
      <c r="I11" s="130">
        <f t="shared" si="2"/>
        <v>0</v>
      </c>
      <c r="J11" s="132">
        <f t="shared" si="3"/>
        <v>0</v>
      </c>
    </row>
    <row r="12" spans="1:10" s="24" customFormat="1" ht="16.149999999999999" customHeight="1" x14ac:dyDescent="0.2">
      <c r="A12" s="29"/>
      <c r="B12" s="48" t="s">
        <v>5</v>
      </c>
      <c r="C12" s="25" t="s">
        <v>10</v>
      </c>
      <c r="D12" s="35" t="s">
        <v>31</v>
      </c>
      <c r="E12" s="27">
        <v>7.0000000000000007E-2</v>
      </c>
      <c r="F12" s="119">
        <v>0</v>
      </c>
      <c r="G12" s="129">
        <f t="shared" si="0"/>
        <v>0</v>
      </c>
      <c r="H12" s="131">
        <f t="shared" si="1"/>
        <v>0</v>
      </c>
      <c r="I12" s="130">
        <f t="shared" si="2"/>
        <v>0</v>
      </c>
      <c r="J12" s="132">
        <f t="shared" si="3"/>
        <v>0</v>
      </c>
    </row>
    <row r="13" spans="1:10" s="24" customFormat="1" ht="16.149999999999999" customHeight="1" thickBot="1" x14ac:dyDescent="0.25">
      <c r="A13" s="38"/>
      <c r="B13" s="49" t="s">
        <v>6</v>
      </c>
      <c r="C13" s="39" t="s">
        <v>17</v>
      </c>
      <c r="D13" s="36" t="s">
        <v>20</v>
      </c>
      <c r="E13" s="32">
        <v>0.13</v>
      </c>
      <c r="F13" s="120">
        <v>0</v>
      </c>
      <c r="G13" s="133">
        <f t="shared" si="0"/>
        <v>0</v>
      </c>
      <c r="H13" s="134">
        <f t="shared" si="1"/>
        <v>0</v>
      </c>
      <c r="I13" s="135">
        <f t="shared" si="2"/>
        <v>0</v>
      </c>
      <c r="J13" s="136">
        <f t="shared" si="3"/>
        <v>0</v>
      </c>
    </row>
    <row r="14" spans="1:10" ht="13.5" thickBot="1" x14ac:dyDescent="0.25">
      <c r="C14" s="3"/>
      <c r="F14" s="6"/>
    </row>
    <row r="15" spans="1:10" ht="20.100000000000001" customHeight="1" thickBot="1" x14ac:dyDescent="0.25">
      <c r="A15" s="21" t="s">
        <v>1</v>
      </c>
      <c r="B15" s="99" t="s">
        <v>48</v>
      </c>
      <c r="C15" s="93"/>
      <c r="D15" s="93"/>
      <c r="E15" s="93"/>
      <c r="F15" s="137"/>
      <c r="G15" s="141" t="s">
        <v>54</v>
      </c>
      <c r="H15" s="142"/>
      <c r="I15" s="142"/>
      <c r="J15" s="143"/>
    </row>
    <row r="16" spans="1:10" ht="14.45" customHeight="1" thickBot="1" x14ac:dyDescent="0.25">
      <c r="A16" s="43"/>
      <c r="B16" s="96" t="s">
        <v>19</v>
      </c>
      <c r="C16" s="97"/>
      <c r="D16" s="97"/>
      <c r="E16" s="97"/>
      <c r="F16" s="138"/>
      <c r="G16" s="122" t="s">
        <v>51</v>
      </c>
      <c r="H16" s="123"/>
      <c r="I16" s="124" t="s">
        <v>52</v>
      </c>
      <c r="J16" s="125"/>
    </row>
    <row r="17" spans="1:10" s="24" customFormat="1" ht="14.45" customHeight="1" thickBot="1" x14ac:dyDescent="0.25">
      <c r="A17" s="43"/>
      <c r="B17" s="74" t="s">
        <v>35</v>
      </c>
      <c r="C17" s="101" t="s">
        <v>36</v>
      </c>
      <c r="D17" s="101"/>
      <c r="E17" s="102"/>
      <c r="F17" s="146" t="s">
        <v>21</v>
      </c>
      <c r="G17" s="186" t="s">
        <v>21</v>
      </c>
      <c r="H17" s="186" t="s">
        <v>53</v>
      </c>
      <c r="I17" s="186" t="s">
        <v>21</v>
      </c>
      <c r="J17" s="186" t="s">
        <v>53</v>
      </c>
    </row>
    <row r="18" spans="1:10" s="24" customFormat="1" ht="14.45" customHeight="1" x14ac:dyDescent="0.2">
      <c r="A18" s="43"/>
      <c r="B18" s="183" t="s">
        <v>3</v>
      </c>
      <c r="C18" s="184" t="s">
        <v>5</v>
      </c>
      <c r="D18" s="184" t="s">
        <v>56</v>
      </c>
      <c r="E18" s="185"/>
      <c r="F18" s="144">
        <v>0</v>
      </c>
      <c r="G18" s="168">
        <f>SUM(F18*0.697)</f>
        <v>0</v>
      </c>
      <c r="H18" s="169">
        <f>SUM(G18*1.19)</f>
        <v>0</v>
      </c>
      <c r="I18" s="166">
        <f>SUM(F18*0.303)</f>
        <v>0</v>
      </c>
      <c r="J18" s="167">
        <f>SUM(I18*1.19)</f>
        <v>0</v>
      </c>
    </row>
    <row r="19" spans="1:10" s="24" customFormat="1" ht="14.45" customHeight="1" x14ac:dyDescent="0.2">
      <c r="A19" s="43"/>
      <c r="B19" s="48" t="s">
        <v>3</v>
      </c>
      <c r="C19" s="26" t="s">
        <v>5</v>
      </c>
      <c r="D19" s="103" t="s">
        <v>22</v>
      </c>
      <c r="E19" s="104"/>
      <c r="F19" s="144">
        <v>0</v>
      </c>
      <c r="G19" s="129">
        <f>SUM(F19*0.697)</f>
        <v>0</v>
      </c>
      <c r="H19" s="131">
        <f>SUM(G19*1.19)</f>
        <v>0</v>
      </c>
      <c r="I19" s="130">
        <f>SUM(F19*0.303)</f>
        <v>0</v>
      </c>
      <c r="J19" s="132">
        <f>SUM(I19*1.19)</f>
        <v>0</v>
      </c>
    </row>
    <row r="20" spans="1:10" s="24" customFormat="1" ht="14.45" customHeight="1" x14ac:dyDescent="0.2">
      <c r="A20" s="43"/>
      <c r="B20" s="48" t="s">
        <v>3</v>
      </c>
      <c r="C20" s="26" t="s">
        <v>6</v>
      </c>
      <c r="D20" s="105" t="s">
        <v>59</v>
      </c>
      <c r="E20" s="106"/>
      <c r="F20" s="139">
        <v>0</v>
      </c>
      <c r="G20" s="129">
        <f t="shared" ref="G20:G36" si="4">SUM(F20*0.697)</f>
        <v>0</v>
      </c>
      <c r="H20" s="131">
        <f t="shared" ref="H20:H36" si="5">SUM(G20*1.19)</f>
        <v>0</v>
      </c>
      <c r="I20" s="130">
        <f t="shared" ref="I20:I36" si="6">SUM(F20*0.303)</f>
        <v>0</v>
      </c>
      <c r="J20" s="132">
        <f t="shared" ref="J20:J36" si="7">SUM(I20*1.19)</f>
        <v>0</v>
      </c>
    </row>
    <row r="21" spans="1:10" s="24" customFormat="1" ht="14.45" customHeight="1" x14ac:dyDescent="0.2">
      <c r="A21" s="43"/>
      <c r="B21" s="48" t="s">
        <v>3</v>
      </c>
      <c r="C21" s="26" t="s">
        <v>6</v>
      </c>
      <c r="D21" s="105" t="s">
        <v>57</v>
      </c>
      <c r="E21" s="106"/>
      <c r="F21" s="139">
        <v>0</v>
      </c>
      <c r="G21" s="129">
        <f t="shared" si="4"/>
        <v>0</v>
      </c>
      <c r="H21" s="131">
        <f t="shared" si="5"/>
        <v>0</v>
      </c>
      <c r="I21" s="130">
        <f t="shared" si="6"/>
        <v>0</v>
      </c>
      <c r="J21" s="132">
        <f t="shared" si="7"/>
        <v>0</v>
      </c>
    </row>
    <row r="22" spans="1:10" s="24" customFormat="1" ht="14.45" customHeight="1" x14ac:dyDescent="0.2">
      <c r="A22" s="43"/>
      <c r="B22" s="48" t="s">
        <v>3</v>
      </c>
      <c r="C22" s="26" t="s">
        <v>6</v>
      </c>
      <c r="D22" s="105" t="s">
        <v>58</v>
      </c>
      <c r="E22" s="106"/>
      <c r="F22" s="139">
        <v>0</v>
      </c>
      <c r="G22" s="129">
        <f t="shared" si="4"/>
        <v>0</v>
      </c>
      <c r="H22" s="131">
        <f t="shared" si="5"/>
        <v>0</v>
      </c>
      <c r="I22" s="130">
        <f t="shared" si="6"/>
        <v>0</v>
      </c>
      <c r="J22" s="132">
        <f t="shared" si="7"/>
        <v>0</v>
      </c>
    </row>
    <row r="23" spans="1:10" s="24" customFormat="1" ht="14.45" customHeight="1" x14ac:dyDescent="0.2">
      <c r="A23" s="43"/>
      <c r="B23" s="48" t="s">
        <v>3</v>
      </c>
      <c r="C23" s="26" t="s">
        <v>6</v>
      </c>
      <c r="D23" s="105" t="s">
        <v>28</v>
      </c>
      <c r="E23" s="106"/>
      <c r="F23" s="139">
        <v>0</v>
      </c>
      <c r="G23" s="129">
        <f t="shared" si="4"/>
        <v>0</v>
      </c>
      <c r="H23" s="131">
        <f t="shared" si="5"/>
        <v>0</v>
      </c>
      <c r="I23" s="130">
        <f t="shared" si="6"/>
        <v>0</v>
      </c>
      <c r="J23" s="132">
        <f t="shared" si="7"/>
        <v>0</v>
      </c>
    </row>
    <row r="24" spans="1:10" s="24" customFormat="1" ht="14.45" customHeight="1" x14ac:dyDescent="0.2">
      <c r="A24" s="43"/>
      <c r="B24" s="48" t="s">
        <v>3</v>
      </c>
      <c r="C24" s="26" t="s">
        <v>6</v>
      </c>
      <c r="D24" s="105" t="s">
        <v>23</v>
      </c>
      <c r="E24" s="106"/>
      <c r="F24" s="139">
        <v>0</v>
      </c>
      <c r="G24" s="129">
        <f t="shared" si="4"/>
        <v>0</v>
      </c>
      <c r="H24" s="131">
        <f t="shared" si="5"/>
        <v>0</v>
      </c>
      <c r="I24" s="130">
        <f t="shared" si="6"/>
        <v>0</v>
      </c>
      <c r="J24" s="132">
        <f t="shared" si="7"/>
        <v>0</v>
      </c>
    </row>
    <row r="25" spans="1:10" s="7" customFormat="1" ht="14.45" customHeight="1" x14ac:dyDescent="0.2">
      <c r="A25" s="43"/>
      <c r="B25" s="48" t="s">
        <v>3</v>
      </c>
      <c r="C25" s="33" t="s">
        <v>8</v>
      </c>
      <c r="D25" s="105" t="s">
        <v>24</v>
      </c>
      <c r="E25" s="106"/>
      <c r="F25" s="139">
        <v>0</v>
      </c>
      <c r="G25" s="129">
        <f t="shared" si="4"/>
        <v>0</v>
      </c>
      <c r="H25" s="131">
        <f t="shared" si="5"/>
        <v>0</v>
      </c>
      <c r="I25" s="130">
        <f t="shared" si="6"/>
        <v>0</v>
      </c>
      <c r="J25" s="132">
        <f t="shared" si="7"/>
        <v>0</v>
      </c>
    </row>
    <row r="26" spans="1:10" s="7" customFormat="1" ht="14.45" customHeight="1" x14ac:dyDescent="0.2">
      <c r="A26" s="43"/>
      <c r="B26" s="48" t="s">
        <v>3</v>
      </c>
      <c r="C26" s="33" t="s">
        <v>8</v>
      </c>
      <c r="D26" s="105" t="s">
        <v>60</v>
      </c>
      <c r="E26" s="106"/>
      <c r="F26" s="139">
        <v>0</v>
      </c>
      <c r="G26" s="129">
        <f t="shared" si="4"/>
        <v>0</v>
      </c>
      <c r="H26" s="131">
        <f t="shared" si="5"/>
        <v>0</v>
      </c>
      <c r="I26" s="130">
        <f t="shared" si="6"/>
        <v>0</v>
      </c>
      <c r="J26" s="132">
        <f t="shared" si="7"/>
        <v>0</v>
      </c>
    </row>
    <row r="27" spans="1:10" s="7" customFormat="1" ht="16.149999999999999" customHeight="1" x14ac:dyDescent="0.2">
      <c r="A27" s="43"/>
      <c r="B27" s="48" t="s">
        <v>3</v>
      </c>
      <c r="C27" s="33" t="s">
        <v>8</v>
      </c>
      <c r="D27" s="105" t="s">
        <v>61</v>
      </c>
      <c r="E27" s="106"/>
      <c r="F27" s="139">
        <v>0</v>
      </c>
      <c r="G27" s="129">
        <f t="shared" si="4"/>
        <v>0</v>
      </c>
      <c r="H27" s="131">
        <f t="shared" si="5"/>
        <v>0</v>
      </c>
      <c r="I27" s="130">
        <f t="shared" si="6"/>
        <v>0</v>
      </c>
      <c r="J27" s="132">
        <f t="shared" si="7"/>
        <v>0</v>
      </c>
    </row>
    <row r="28" spans="1:10" s="7" customFormat="1" ht="15.6" customHeight="1" x14ac:dyDescent="0.2">
      <c r="A28" s="43"/>
      <c r="B28" s="48" t="s">
        <v>3</v>
      </c>
      <c r="C28" s="33" t="s">
        <v>8</v>
      </c>
      <c r="D28" s="111" t="s">
        <v>62</v>
      </c>
      <c r="E28" s="112"/>
      <c r="F28" s="139">
        <v>0</v>
      </c>
      <c r="G28" s="129">
        <f t="shared" si="4"/>
        <v>0</v>
      </c>
      <c r="H28" s="131">
        <f t="shared" si="5"/>
        <v>0</v>
      </c>
      <c r="I28" s="130">
        <f t="shared" si="6"/>
        <v>0</v>
      </c>
      <c r="J28" s="132">
        <f t="shared" si="7"/>
        <v>0</v>
      </c>
    </row>
    <row r="29" spans="1:10" s="7" customFormat="1" ht="15.6" customHeight="1" x14ac:dyDescent="0.2">
      <c r="A29" s="43"/>
      <c r="B29" s="48" t="s">
        <v>3</v>
      </c>
      <c r="C29" s="33" t="s">
        <v>8</v>
      </c>
      <c r="D29" s="111" t="s">
        <v>63</v>
      </c>
      <c r="E29" s="112"/>
      <c r="F29" s="139">
        <v>0</v>
      </c>
      <c r="G29" s="129">
        <f t="shared" si="4"/>
        <v>0</v>
      </c>
      <c r="H29" s="131">
        <f t="shared" si="5"/>
        <v>0</v>
      </c>
      <c r="I29" s="130">
        <f t="shared" si="6"/>
        <v>0</v>
      </c>
      <c r="J29" s="132">
        <f t="shared" si="7"/>
        <v>0</v>
      </c>
    </row>
    <row r="30" spans="1:10" s="7" customFormat="1" ht="15" customHeight="1" x14ac:dyDescent="0.2">
      <c r="A30" s="43"/>
      <c r="B30" s="48" t="s">
        <v>5</v>
      </c>
      <c r="C30" s="33" t="s">
        <v>9</v>
      </c>
      <c r="D30" s="105" t="s">
        <v>25</v>
      </c>
      <c r="E30" s="106"/>
      <c r="F30" s="139">
        <v>0</v>
      </c>
      <c r="G30" s="129">
        <f t="shared" si="4"/>
        <v>0</v>
      </c>
      <c r="H30" s="131">
        <f t="shared" si="5"/>
        <v>0</v>
      </c>
      <c r="I30" s="130">
        <f t="shared" si="6"/>
        <v>0</v>
      </c>
      <c r="J30" s="132">
        <f t="shared" si="7"/>
        <v>0</v>
      </c>
    </row>
    <row r="31" spans="1:10" s="7" customFormat="1" ht="15" customHeight="1" x14ac:dyDescent="0.2">
      <c r="A31" s="43"/>
      <c r="B31" s="48" t="s">
        <v>5</v>
      </c>
      <c r="C31" s="33" t="s">
        <v>9</v>
      </c>
      <c r="D31" s="105" t="s">
        <v>64</v>
      </c>
      <c r="E31" s="106"/>
      <c r="F31" s="139">
        <v>0</v>
      </c>
      <c r="G31" s="129">
        <f t="shared" si="4"/>
        <v>0</v>
      </c>
      <c r="H31" s="131">
        <f t="shared" si="5"/>
        <v>0</v>
      </c>
      <c r="I31" s="130">
        <f t="shared" si="6"/>
        <v>0</v>
      </c>
      <c r="J31" s="132">
        <f t="shared" si="7"/>
        <v>0</v>
      </c>
    </row>
    <row r="32" spans="1:10" s="7" customFormat="1" ht="15" customHeight="1" x14ac:dyDescent="0.2">
      <c r="A32" s="43"/>
      <c r="B32" s="48" t="s">
        <v>5</v>
      </c>
      <c r="C32" s="33" t="s">
        <v>10</v>
      </c>
      <c r="D32" s="105" t="s">
        <v>65</v>
      </c>
      <c r="E32" s="106"/>
      <c r="F32" s="139">
        <v>0</v>
      </c>
      <c r="G32" s="129">
        <f t="shared" si="4"/>
        <v>0</v>
      </c>
      <c r="H32" s="131">
        <f t="shared" si="5"/>
        <v>0</v>
      </c>
      <c r="I32" s="130">
        <f t="shared" si="6"/>
        <v>0</v>
      </c>
      <c r="J32" s="132">
        <f t="shared" si="7"/>
        <v>0</v>
      </c>
    </row>
    <row r="33" spans="1:10" s="7" customFormat="1" ht="16.149999999999999" customHeight="1" x14ac:dyDescent="0.2">
      <c r="A33" s="43"/>
      <c r="B33" s="48" t="s">
        <v>6</v>
      </c>
      <c r="C33" s="33" t="s">
        <v>17</v>
      </c>
      <c r="D33" s="105" t="s">
        <v>26</v>
      </c>
      <c r="E33" s="106"/>
      <c r="F33" s="139">
        <v>0</v>
      </c>
      <c r="G33" s="129">
        <f t="shared" si="4"/>
        <v>0</v>
      </c>
      <c r="H33" s="131">
        <f t="shared" si="5"/>
        <v>0</v>
      </c>
      <c r="I33" s="130">
        <f t="shared" si="6"/>
        <v>0</v>
      </c>
      <c r="J33" s="132">
        <f t="shared" si="7"/>
        <v>0</v>
      </c>
    </row>
    <row r="34" spans="1:10" s="7" customFormat="1" ht="16.149999999999999" customHeight="1" x14ac:dyDescent="0.2">
      <c r="A34" s="43"/>
      <c r="B34" s="48" t="s">
        <v>6</v>
      </c>
      <c r="C34" s="33" t="s">
        <v>17</v>
      </c>
      <c r="D34" s="105" t="s">
        <v>66</v>
      </c>
      <c r="E34" s="106"/>
      <c r="F34" s="139">
        <v>0</v>
      </c>
      <c r="G34" s="129">
        <f t="shared" si="4"/>
        <v>0</v>
      </c>
      <c r="H34" s="131">
        <f t="shared" si="5"/>
        <v>0</v>
      </c>
      <c r="I34" s="130">
        <f t="shared" si="6"/>
        <v>0</v>
      </c>
      <c r="J34" s="132">
        <f t="shared" si="7"/>
        <v>0</v>
      </c>
    </row>
    <row r="35" spans="1:10" s="7" customFormat="1" ht="15" customHeight="1" x14ac:dyDescent="0.2">
      <c r="A35" s="43"/>
      <c r="B35" s="48" t="s">
        <v>6</v>
      </c>
      <c r="C35" s="33" t="s">
        <v>17</v>
      </c>
      <c r="D35" s="107" t="s">
        <v>67</v>
      </c>
      <c r="E35" s="108"/>
      <c r="F35" s="139">
        <v>0</v>
      </c>
      <c r="G35" s="129">
        <f t="shared" si="4"/>
        <v>0</v>
      </c>
      <c r="H35" s="131">
        <f t="shared" si="5"/>
        <v>0</v>
      </c>
      <c r="I35" s="130">
        <f t="shared" si="6"/>
        <v>0</v>
      </c>
      <c r="J35" s="132">
        <f t="shared" si="7"/>
        <v>0</v>
      </c>
    </row>
    <row r="36" spans="1:10" s="7" customFormat="1" ht="15.6" customHeight="1" thickBot="1" x14ac:dyDescent="0.25">
      <c r="A36" s="44"/>
      <c r="B36" s="50" t="s">
        <v>6</v>
      </c>
      <c r="C36" s="41" t="s">
        <v>17</v>
      </c>
      <c r="D36" s="109" t="s">
        <v>27</v>
      </c>
      <c r="E36" s="110"/>
      <c r="F36" s="140">
        <v>0</v>
      </c>
      <c r="G36" s="133">
        <f t="shared" si="4"/>
        <v>0</v>
      </c>
      <c r="H36" s="134">
        <f t="shared" si="5"/>
        <v>0</v>
      </c>
      <c r="I36" s="135">
        <f t="shared" si="6"/>
        <v>0</v>
      </c>
      <c r="J36" s="136">
        <f t="shared" si="7"/>
        <v>0</v>
      </c>
    </row>
    <row r="37" spans="1:10" ht="13.5" thickBot="1" x14ac:dyDescent="0.25">
      <c r="A37" s="7"/>
      <c r="B37" s="30"/>
      <c r="C37" s="8"/>
      <c r="D37" s="8"/>
      <c r="E37" s="8"/>
      <c r="F37" s="9"/>
    </row>
    <row r="38" spans="1:10" s="24" customFormat="1" ht="19.899999999999999" customHeight="1" thickBot="1" x14ac:dyDescent="0.25">
      <c r="A38" s="10" t="s">
        <v>29</v>
      </c>
      <c r="B38" s="92" t="s">
        <v>30</v>
      </c>
      <c r="C38" s="94"/>
      <c r="D38" s="94"/>
      <c r="E38" s="94"/>
      <c r="F38" s="59"/>
      <c r="G38" s="141" t="s">
        <v>54</v>
      </c>
      <c r="H38" s="142"/>
      <c r="I38" s="142"/>
      <c r="J38" s="143"/>
    </row>
    <row r="39" spans="1:10" s="24" customFormat="1" ht="15" customHeight="1" thickBot="1" x14ac:dyDescent="0.25">
      <c r="A39" s="149"/>
      <c r="B39" s="78"/>
      <c r="C39" s="79"/>
      <c r="D39" s="79"/>
      <c r="E39" s="79"/>
      <c r="F39" s="150"/>
      <c r="G39" s="122" t="s">
        <v>51</v>
      </c>
      <c r="H39" s="123"/>
      <c r="I39" s="124" t="s">
        <v>52</v>
      </c>
      <c r="J39" s="125"/>
    </row>
    <row r="40" spans="1:10" s="24" customFormat="1" ht="15.6" customHeight="1" thickBot="1" x14ac:dyDescent="0.25">
      <c r="A40" s="23"/>
      <c r="B40" s="75" t="s">
        <v>35</v>
      </c>
      <c r="C40" s="114" t="s">
        <v>37</v>
      </c>
      <c r="D40" s="115"/>
      <c r="E40" s="116"/>
      <c r="F40" s="37"/>
      <c r="G40" s="147" t="s">
        <v>21</v>
      </c>
      <c r="H40" s="147" t="s">
        <v>53</v>
      </c>
      <c r="I40" s="147" t="s">
        <v>21</v>
      </c>
      <c r="J40" s="147" t="s">
        <v>53</v>
      </c>
    </row>
    <row r="41" spans="1:10" s="24" customFormat="1" ht="15.6" customHeight="1" x14ac:dyDescent="0.2">
      <c r="A41" s="23"/>
      <c r="B41" s="48" t="s">
        <v>3</v>
      </c>
      <c r="C41" s="85" t="s">
        <v>49</v>
      </c>
      <c r="D41" s="84"/>
      <c r="E41" s="86"/>
      <c r="F41" s="52">
        <f>SUM(F6:F9)+SUM(F19:F24)</f>
        <v>0</v>
      </c>
      <c r="G41" s="168">
        <f>SUM(F41*0.697)</f>
        <v>0</v>
      </c>
      <c r="H41" s="169">
        <f>SUM(G41*1.19)</f>
        <v>0</v>
      </c>
      <c r="I41" s="174">
        <f>SUM(F41*0.303)</f>
        <v>0</v>
      </c>
      <c r="J41" s="145">
        <f>SUM(I41*1.19)</f>
        <v>0</v>
      </c>
    </row>
    <row r="42" spans="1:10" s="24" customFormat="1" ht="15.6" customHeight="1" x14ac:dyDescent="0.2">
      <c r="A42" s="23"/>
      <c r="B42" s="48" t="s">
        <v>5</v>
      </c>
      <c r="C42" s="85" t="s">
        <v>50</v>
      </c>
      <c r="D42" s="84"/>
      <c r="E42" s="86"/>
      <c r="F42" s="53">
        <f>SUM(F10:F12)+SUM(F25:F32)</f>
        <v>0</v>
      </c>
      <c r="G42" s="129">
        <f>SUM(F42*0.697)</f>
        <v>0</v>
      </c>
      <c r="H42" s="131">
        <f t="shared" ref="H42:H43" si="8">SUM(G42*1.19)</f>
        <v>0</v>
      </c>
      <c r="I42" s="181">
        <f>SUM(F42*0.303)</f>
        <v>0</v>
      </c>
      <c r="J42" s="132">
        <f t="shared" ref="J42:J43" si="9">SUM(I42*1.19)</f>
        <v>0</v>
      </c>
    </row>
    <row r="43" spans="1:10" s="24" customFormat="1" ht="15.6" customHeight="1" thickBot="1" x14ac:dyDescent="0.25">
      <c r="A43" s="31"/>
      <c r="B43" s="50" t="s">
        <v>6</v>
      </c>
      <c r="C43" s="113" t="s">
        <v>38</v>
      </c>
      <c r="D43" s="87"/>
      <c r="E43" s="88"/>
      <c r="F43" s="54">
        <f>F13+SUM(F33:F36)</f>
        <v>0</v>
      </c>
      <c r="G43" s="133">
        <f>SUM(F43*0.697)</f>
        <v>0</v>
      </c>
      <c r="H43" s="134">
        <f t="shared" si="8"/>
        <v>0</v>
      </c>
      <c r="I43" s="182">
        <f>SUM(F43*0.303)</f>
        <v>0</v>
      </c>
      <c r="J43" s="136">
        <f t="shared" si="9"/>
        <v>0</v>
      </c>
    </row>
    <row r="44" spans="1:10" ht="13.5" thickBot="1" x14ac:dyDescent="0.25"/>
    <row r="45" spans="1:10" ht="20.45" customHeight="1" thickBot="1" x14ac:dyDescent="0.25">
      <c r="A45" s="12" t="s">
        <v>2</v>
      </c>
      <c r="B45" s="92" t="s">
        <v>32</v>
      </c>
      <c r="C45" s="94"/>
      <c r="D45" s="94"/>
      <c r="E45" s="94"/>
      <c r="F45" s="20"/>
      <c r="G45" s="126" t="s">
        <v>54</v>
      </c>
      <c r="H45" s="127"/>
      <c r="I45" s="127"/>
      <c r="J45" s="128"/>
    </row>
    <row r="46" spans="1:10" ht="21.6" customHeight="1" thickBot="1" x14ac:dyDescent="0.25">
      <c r="A46" s="2"/>
      <c r="B46" s="96" t="s">
        <v>46</v>
      </c>
      <c r="C46" s="97"/>
      <c r="D46" s="97"/>
      <c r="E46" s="97"/>
      <c r="F46" s="98"/>
      <c r="G46" s="170" t="s">
        <v>51</v>
      </c>
      <c r="H46" s="171"/>
      <c r="I46" s="172" t="s">
        <v>52</v>
      </c>
      <c r="J46" s="173"/>
    </row>
    <row r="47" spans="1:10" ht="15" customHeight="1" thickBot="1" x14ac:dyDescent="0.25">
      <c r="A47" s="2"/>
      <c r="B47" s="74" t="s">
        <v>35</v>
      </c>
      <c r="C47" s="117" t="s">
        <v>37</v>
      </c>
      <c r="D47" s="90"/>
      <c r="E47" s="91"/>
      <c r="F47" s="55"/>
      <c r="G47" s="147" t="s">
        <v>21</v>
      </c>
      <c r="H47" s="147" t="s">
        <v>53</v>
      </c>
      <c r="I47" s="147" t="s">
        <v>21</v>
      </c>
      <c r="J47" s="147" t="s">
        <v>53</v>
      </c>
    </row>
    <row r="48" spans="1:10" ht="15" customHeight="1" x14ac:dyDescent="0.2">
      <c r="A48" s="2"/>
      <c r="B48" s="48" t="s">
        <v>3</v>
      </c>
      <c r="C48" s="95" t="s">
        <v>49</v>
      </c>
      <c r="D48" s="151"/>
      <c r="E48" s="152"/>
      <c r="F48" s="53">
        <f>F41*F46</f>
        <v>0</v>
      </c>
      <c r="G48" s="168">
        <f>SUM(F48*0.697)</f>
        <v>0</v>
      </c>
      <c r="H48" s="169">
        <f>SUM(G48*1.19)</f>
        <v>0</v>
      </c>
      <c r="I48" s="174">
        <f>SUM(F48*0.303)</f>
        <v>0</v>
      </c>
      <c r="J48" s="145">
        <f>SUM(I48*1.19)</f>
        <v>0</v>
      </c>
    </row>
    <row r="49" spans="1:10" ht="15" customHeight="1" x14ac:dyDescent="0.2">
      <c r="A49" s="2"/>
      <c r="B49" s="48" t="s">
        <v>5</v>
      </c>
      <c r="C49" s="83" t="s">
        <v>50</v>
      </c>
      <c r="D49" s="84"/>
      <c r="E49" s="86"/>
      <c r="F49" s="53">
        <f>F42*F46</f>
        <v>0</v>
      </c>
      <c r="G49" s="129">
        <f>SUM(F49*0.697)</f>
        <v>0</v>
      </c>
      <c r="H49" s="131">
        <f t="shared" ref="H49:H50" si="10">SUM(G49*1.19)</f>
        <v>0</v>
      </c>
      <c r="I49" s="181">
        <f>SUM(F49*0.303)</f>
        <v>0</v>
      </c>
      <c r="J49" s="132">
        <f t="shared" ref="J49:J50" si="11">SUM(I49*1.19)</f>
        <v>0</v>
      </c>
    </row>
    <row r="50" spans="1:10" ht="15" customHeight="1" thickBot="1" x14ac:dyDescent="0.25">
      <c r="A50" s="1"/>
      <c r="B50" s="50" t="s">
        <v>6</v>
      </c>
      <c r="C50" s="118" t="s">
        <v>38</v>
      </c>
      <c r="D50" s="87"/>
      <c r="E50" s="88"/>
      <c r="F50" s="54">
        <f>F43*F46</f>
        <v>0</v>
      </c>
      <c r="G50" s="133">
        <f>SUM(F50*0.697)</f>
        <v>0</v>
      </c>
      <c r="H50" s="134">
        <f t="shared" si="10"/>
        <v>0</v>
      </c>
      <c r="I50" s="182">
        <f>SUM(F50*0.303)</f>
        <v>0</v>
      </c>
      <c r="J50" s="136">
        <f t="shared" si="11"/>
        <v>0</v>
      </c>
    </row>
    <row r="51" spans="1:10" ht="17.45" customHeight="1" thickBot="1" x14ac:dyDescent="0.25"/>
    <row r="52" spans="1:10" ht="20.45" customHeight="1" thickBot="1" x14ac:dyDescent="0.25">
      <c r="A52" s="12" t="s">
        <v>34</v>
      </c>
      <c r="B52" s="92" t="s">
        <v>42</v>
      </c>
      <c r="C52" s="93"/>
      <c r="D52" s="93"/>
      <c r="E52" s="93"/>
      <c r="F52" s="56"/>
      <c r="G52" s="141" t="s">
        <v>54</v>
      </c>
      <c r="H52" s="142"/>
      <c r="I52" s="142"/>
      <c r="J52" s="143"/>
    </row>
    <row r="53" spans="1:10" ht="15.75" customHeight="1" thickBot="1" x14ac:dyDescent="0.25">
      <c r="A53" s="13"/>
      <c r="B53" s="161"/>
      <c r="C53" s="162"/>
      <c r="D53" s="162"/>
      <c r="E53" s="162"/>
      <c r="F53" s="163"/>
      <c r="G53" s="170" t="s">
        <v>51</v>
      </c>
      <c r="H53" s="171"/>
      <c r="I53" s="172" t="s">
        <v>52</v>
      </c>
      <c r="J53" s="173"/>
    </row>
    <row r="54" spans="1:10" ht="15.6" customHeight="1" thickBot="1" x14ac:dyDescent="0.25">
      <c r="A54" s="13"/>
      <c r="B54" s="76" t="s">
        <v>35</v>
      </c>
      <c r="C54" s="89" t="s">
        <v>41</v>
      </c>
      <c r="D54" s="90"/>
      <c r="E54" s="91"/>
      <c r="F54" s="58"/>
      <c r="G54" s="153" t="s">
        <v>21</v>
      </c>
      <c r="H54" s="154"/>
      <c r="I54" s="153" t="s">
        <v>21</v>
      </c>
      <c r="J54" s="154"/>
    </row>
    <row r="55" spans="1:10" ht="15.6" customHeight="1" x14ac:dyDescent="0.2">
      <c r="A55" s="13"/>
      <c r="B55" s="48" t="s">
        <v>3</v>
      </c>
      <c r="C55" s="95" t="s">
        <v>49</v>
      </c>
      <c r="D55" s="83"/>
      <c r="E55" s="70" t="s">
        <v>39</v>
      </c>
      <c r="F55" s="40">
        <f>F41+F48</f>
        <v>0</v>
      </c>
      <c r="G55" s="155">
        <f>SUM(F55*0.697)</f>
        <v>0</v>
      </c>
      <c r="H55" s="178"/>
      <c r="I55" s="175">
        <f>SUM(F55*0.303)</f>
        <v>0</v>
      </c>
      <c r="J55" s="157"/>
    </row>
    <row r="56" spans="1:10" ht="15.6" customHeight="1" x14ac:dyDescent="0.2">
      <c r="A56" s="13"/>
      <c r="B56" s="48" t="s">
        <v>5</v>
      </c>
      <c r="C56" s="95" t="s">
        <v>50</v>
      </c>
      <c r="D56" s="83"/>
      <c r="E56" s="70" t="s">
        <v>39</v>
      </c>
      <c r="F56" s="40">
        <f>F42+F49</f>
        <v>0</v>
      </c>
      <c r="G56" s="156">
        <f>SUM(F56*0.697)</f>
        <v>0</v>
      </c>
      <c r="H56" s="179"/>
      <c r="I56" s="176">
        <f>SUM(F56*0.303)</f>
        <v>0</v>
      </c>
      <c r="J56" s="158"/>
    </row>
    <row r="57" spans="1:10" ht="15.6" customHeight="1" thickBot="1" x14ac:dyDescent="0.25">
      <c r="A57" s="57"/>
      <c r="B57" s="50" t="s">
        <v>6</v>
      </c>
      <c r="C57" s="71" t="s">
        <v>38</v>
      </c>
      <c r="D57" s="68"/>
      <c r="E57" s="72" t="s">
        <v>39</v>
      </c>
      <c r="F57" s="45">
        <f>F43+F50</f>
        <v>0</v>
      </c>
      <c r="G57" s="159">
        <f>SUM(F57*0.697)</f>
        <v>0</v>
      </c>
      <c r="H57" s="180"/>
      <c r="I57" s="177">
        <f>SUM(F57*0.303)</f>
        <v>0</v>
      </c>
      <c r="J57" s="160"/>
    </row>
    <row r="58" spans="1:10" ht="17.45" customHeight="1" thickBot="1" x14ac:dyDescent="0.25">
      <c r="A58" s="47"/>
      <c r="C58" s="11"/>
      <c r="D58" s="11"/>
      <c r="E58" s="11"/>
      <c r="F58" s="51"/>
    </row>
    <row r="59" spans="1:10" ht="20.45" customHeight="1" thickBot="1" x14ac:dyDescent="0.25">
      <c r="A59" s="14" t="s">
        <v>33</v>
      </c>
      <c r="B59" s="93" t="s">
        <v>43</v>
      </c>
      <c r="C59" s="93"/>
      <c r="D59" s="93"/>
      <c r="E59" s="93"/>
      <c r="F59" s="61">
        <v>0.19</v>
      </c>
      <c r="G59" s="141" t="s">
        <v>54</v>
      </c>
      <c r="H59" s="142"/>
      <c r="I59" s="142"/>
      <c r="J59" s="143"/>
    </row>
    <row r="60" spans="1:10" ht="15" customHeight="1" thickBot="1" x14ac:dyDescent="0.25">
      <c r="A60" s="164"/>
      <c r="B60" s="161"/>
      <c r="C60" s="162"/>
      <c r="D60" s="162"/>
      <c r="E60" s="162"/>
      <c r="F60" s="163"/>
      <c r="G60" s="170" t="s">
        <v>51</v>
      </c>
      <c r="H60" s="171"/>
      <c r="I60" s="172" t="s">
        <v>52</v>
      </c>
      <c r="J60" s="173"/>
    </row>
    <row r="61" spans="1:10" ht="15.6" customHeight="1" thickBot="1" x14ac:dyDescent="0.25">
      <c r="A61" s="22"/>
      <c r="B61" s="76" t="s">
        <v>35</v>
      </c>
      <c r="C61" s="117" t="s">
        <v>37</v>
      </c>
      <c r="D61" s="90"/>
      <c r="E61" s="91"/>
      <c r="F61" s="62"/>
      <c r="G61" s="153" t="s">
        <v>21</v>
      </c>
      <c r="H61" s="154"/>
      <c r="I61" s="153" t="s">
        <v>21</v>
      </c>
      <c r="J61" s="154"/>
    </row>
    <row r="62" spans="1:10" ht="15.6" customHeight="1" x14ac:dyDescent="0.2">
      <c r="A62" s="22"/>
      <c r="B62" s="48" t="s">
        <v>3</v>
      </c>
      <c r="C62" s="83" t="s">
        <v>49</v>
      </c>
      <c r="D62" s="84"/>
      <c r="E62" s="86"/>
      <c r="F62" s="18">
        <f>F55*F59</f>
        <v>0</v>
      </c>
      <c r="G62" s="155">
        <f>SUM(F62*0.697)</f>
        <v>0</v>
      </c>
      <c r="H62" s="178"/>
      <c r="I62" s="175">
        <f>SUM(F62*0.303)</f>
        <v>0</v>
      </c>
      <c r="J62" s="157"/>
    </row>
    <row r="63" spans="1:10" ht="15.6" customHeight="1" x14ac:dyDescent="0.2">
      <c r="A63" s="22"/>
      <c r="B63" s="48" t="s">
        <v>5</v>
      </c>
      <c r="C63" s="83" t="s">
        <v>50</v>
      </c>
      <c r="D63" s="84"/>
      <c r="E63" s="86"/>
      <c r="F63" s="18">
        <f>F56*F59</f>
        <v>0</v>
      </c>
      <c r="G63" s="156">
        <f>SUM(F63*0.697)</f>
        <v>0</v>
      </c>
      <c r="H63" s="179"/>
      <c r="I63" s="176">
        <f>SUM(F63*0.303)</f>
        <v>0</v>
      </c>
      <c r="J63" s="158"/>
    </row>
    <row r="64" spans="1:10" ht="15.6" customHeight="1" thickBot="1" x14ac:dyDescent="0.25">
      <c r="A64" s="15"/>
      <c r="B64" s="50" t="s">
        <v>6</v>
      </c>
      <c r="C64" s="118" t="s">
        <v>38</v>
      </c>
      <c r="D64" s="87"/>
      <c r="E64" s="88"/>
      <c r="F64" s="19">
        <f>F57*F59</f>
        <v>0</v>
      </c>
      <c r="G64" s="159">
        <f>SUM(F64*0.697)</f>
        <v>0</v>
      </c>
      <c r="H64" s="180"/>
      <c r="I64" s="177">
        <f>SUM(F64*0.303)</f>
        <v>0</v>
      </c>
      <c r="J64" s="160"/>
    </row>
    <row r="65" spans="1:10" ht="17.45" customHeight="1" thickBot="1" x14ac:dyDescent="0.25">
      <c r="B65" s="63"/>
      <c r="C65" s="28"/>
      <c r="D65" s="28"/>
      <c r="E65" s="28"/>
      <c r="F65" s="51"/>
    </row>
    <row r="66" spans="1:10" ht="19.899999999999999" customHeight="1" thickBot="1" x14ac:dyDescent="0.25">
      <c r="A66" s="14" t="s">
        <v>44</v>
      </c>
      <c r="B66" s="92" t="s">
        <v>45</v>
      </c>
      <c r="C66" s="94"/>
      <c r="D66" s="94"/>
      <c r="E66" s="94"/>
      <c r="F66" s="60"/>
      <c r="G66" s="141" t="s">
        <v>54</v>
      </c>
      <c r="H66" s="142"/>
      <c r="I66" s="142"/>
      <c r="J66" s="143"/>
    </row>
    <row r="67" spans="1:10" ht="15" customHeight="1" thickBot="1" x14ac:dyDescent="0.25">
      <c r="A67" s="164"/>
      <c r="B67" s="161"/>
      <c r="C67" s="162"/>
      <c r="D67" s="162"/>
      <c r="E67" s="162"/>
      <c r="F67" s="163"/>
      <c r="G67" s="170" t="s">
        <v>51</v>
      </c>
      <c r="H67" s="171"/>
      <c r="I67" s="172" t="s">
        <v>52</v>
      </c>
      <c r="J67" s="173"/>
    </row>
    <row r="68" spans="1:10" ht="15.6" customHeight="1" thickBot="1" x14ac:dyDescent="0.25">
      <c r="A68" s="22"/>
      <c r="B68" s="77" t="s">
        <v>35</v>
      </c>
      <c r="C68" s="80" t="s">
        <v>37</v>
      </c>
      <c r="D68" s="81"/>
      <c r="E68" s="82"/>
      <c r="F68" s="165"/>
      <c r="G68" s="153" t="s">
        <v>53</v>
      </c>
      <c r="H68" s="154"/>
      <c r="I68" s="153" t="s">
        <v>53</v>
      </c>
      <c r="J68" s="154"/>
    </row>
    <row r="69" spans="1:10" ht="15.6" customHeight="1" x14ac:dyDescent="0.2">
      <c r="A69" s="22"/>
      <c r="B69" s="64" t="s">
        <v>3</v>
      </c>
      <c r="C69" s="83" t="s">
        <v>49</v>
      </c>
      <c r="D69" s="84"/>
      <c r="E69" s="65" t="s">
        <v>40</v>
      </c>
      <c r="F69" s="18">
        <f>F55+F62</f>
        <v>0</v>
      </c>
      <c r="G69" s="155">
        <f>SUM(F69*0.697)</f>
        <v>0</v>
      </c>
      <c r="H69" s="178"/>
      <c r="I69" s="175">
        <f>SUM(F69*0.303)</f>
        <v>0</v>
      </c>
      <c r="J69" s="157"/>
    </row>
    <row r="70" spans="1:10" ht="15.6" customHeight="1" x14ac:dyDescent="0.2">
      <c r="A70" s="22"/>
      <c r="B70" s="64" t="s">
        <v>5</v>
      </c>
      <c r="C70" s="83" t="s">
        <v>50</v>
      </c>
      <c r="D70" s="84"/>
      <c r="E70" s="65" t="s">
        <v>40</v>
      </c>
      <c r="F70" s="18">
        <f>F56+F63</f>
        <v>0</v>
      </c>
      <c r="G70" s="156">
        <f>SUM(F70*0.697)</f>
        <v>0</v>
      </c>
      <c r="H70" s="179"/>
      <c r="I70" s="176">
        <f>SUM(F70*0.303)</f>
        <v>0</v>
      </c>
      <c r="J70" s="158"/>
    </row>
    <row r="71" spans="1:10" ht="15.6" customHeight="1" thickBot="1" x14ac:dyDescent="0.25">
      <c r="A71" s="15"/>
      <c r="B71" s="66" t="s">
        <v>6</v>
      </c>
      <c r="C71" s="67" t="s">
        <v>38</v>
      </c>
      <c r="D71" s="68"/>
      <c r="E71" s="69" t="s">
        <v>40</v>
      </c>
      <c r="F71" s="19">
        <f>F57+F64</f>
        <v>0</v>
      </c>
      <c r="G71" s="159">
        <f>SUM(F71*0.697)</f>
        <v>0</v>
      </c>
      <c r="H71" s="180"/>
      <c r="I71" s="177">
        <f>SUM(F71*0.303)</f>
        <v>0</v>
      </c>
      <c r="J71" s="160"/>
    </row>
  </sheetData>
  <mergeCells count="96">
    <mergeCell ref="G69:H69"/>
    <mergeCell ref="I69:J69"/>
    <mergeCell ref="G70:H70"/>
    <mergeCell ref="I70:J70"/>
    <mergeCell ref="G71:H71"/>
    <mergeCell ref="I71:J71"/>
    <mergeCell ref="G66:J66"/>
    <mergeCell ref="G67:H67"/>
    <mergeCell ref="I67:J67"/>
    <mergeCell ref="G68:H68"/>
    <mergeCell ref="I68:J68"/>
    <mergeCell ref="G63:H63"/>
    <mergeCell ref="I63:J63"/>
    <mergeCell ref="G64:H64"/>
    <mergeCell ref="I64:J64"/>
    <mergeCell ref="B60:F60"/>
    <mergeCell ref="G62:H62"/>
    <mergeCell ref="I62:J62"/>
    <mergeCell ref="B53:F53"/>
    <mergeCell ref="G57:H57"/>
    <mergeCell ref="I57:J57"/>
    <mergeCell ref="G59:J59"/>
    <mergeCell ref="G60:H60"/>
    <mergeCell ref="I60:J60"/>
    <mergeCell ref="G61:H61"/>
    <mergeCell ref="I61:J61"/>
    <mergeCell ref="G56:H56"/>
    <mergeCell ref="I55:J55"/>
    <mergeCell ref="I56:J56"/>
    <mergeCell ref="I54:J54"/>
    <mergeCell ref="G52:J52"/>
    <mergeCell ref="G53:H53"/>
    <mergeCell ref="I53:J53"/>
    <mergeCell ref="G54:H54"/>
    <mergeCell ref="G55:H55"/>
    <mergeCell ref="G38:J38"/>
    <mergeCell ref="G39:H39"/>
    <mergeCell ref="I39:J39"/>
    <mergeCell ref="B46:F46"/>
    <mergeCell ref="G45:J45"/>
    <mergeCell ref="G46:H46"/>
    <mergeCell ref="I46:J46"/>
    <mergeCell ref="G4:H4"/>
    <mergeCell ref="I4:J4"/>
    <mergeCell ref="G3:J3"/>
    <mergeCell ref="G16:H16"/>
    <mergeCell ref="I16:J16"/>
    <mergeCell ref="G15:J15"/>
    <mergeCell ref="C43:E43"/>
    <mergeCell ref="C42:E42"/>
    <mergeCell ref="B38:E38"/>
    <mergeCell ref="C40:E40"/>
    <mergeCell ref="C41:E41"/>
    <mergeCell ref="D36:E36"/>
    <mergeCell ref="D22:E22"/>
    <mergeCell ref="D23:E23"/>
    <mergeCell ref="D24:E24"/>
    <mergeCell ref="D25:E25"/>
    <mergeCell ref="D26:E26"/>
    <mergeCell ref="D27:E27"/>
    <mergeCell ref="D30:E30"/>
    <mergeCell ref="D31:E31"/>
    <mergeCell ref="D32:E32"/>
    <mergeCell ref="D33:E33"/>
    <mergeCell ref="D28:E28"/>
    <mergeCell ref="D29:E29"/>
    <mergeCell ref="C17:E17"/>
    <mergeCell ref="D19:E19"/>
    <mergeCell ref="D21:E21"/>
    <mergeCell ref="D34:E34"/>
    <mergeCell ref="D35:E35"/>
    <mergeCell ref="D20:E20"/>
    <mergeCell ref="B3:E3"/>
    <mergeCell ref="B4:E4"/>
    <mergeCell ref="B15:E15"/>
    <mergeCell ref="B16:E16"/>
    <mergeCell ref="A1:D1"/>
    <mergeCell ref="C48:E48"/>
    <mergeCell ref="C49:E49"/>
    <mergeCell ref="C50:E50"/>
    <mergeCell ref="B45:E45"/>
    <mergeCell ref="C47:E47"/>
    <mergeCell ref="C54:E54"/>
    <mergeCell ref="B52:E52"/>
    <mergeCell ref="B59:E59"/>
    <mergeCell ref="B66:E66"/>
    <mergeCell ref="C55:D55"/>
    <mergeCell ref="C56:D56"/>
    <mergeCell ref="C61:E61"/>
    <mergeCell ref="C68:E68"/>
    <mergeCell ref="C69:D69"/>
    <mergeCell ref="C70:D70"/>
    <mergeCell ref="C62:E62"/>
    <mergeCell ref="C63:E63"/>
    <mergeCell ref="C64:E64"/>
    <mergeCell ref="B67:F67"/>
  </mergeCells>
  <phoneticPr fontId="4" type="noConversion"/>
  <pageMargins left="0.78740157480314965" right="0.78740157480314965" top="0.59055118110236227" bottom="0.78740157480314965" header="0.31496062992125984" footer="0.31496062992125984"/>
  <pageSetup paperSize="9" orientation="portrait" r:id="rId1"/>
  <headerFooter>
    <oddFooter>&amp;LVerlängerung U5 Frankfurter Berg
Honorarberechnung&amp;CAnlage 5&amp;RSeite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Gesamt</vt:lpstr>
    </vt:vector>
  </TitlesOfParts>
  <Company>Mainova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Scheib, Andreas</dc:creator>
  <cp:lastModifiedBy>Winckelmann, Luca Tobias</cp:lastModifiedBy>
  <cp:lastPrinted>2021-09-29T07:28:09Z</cp:lastPrinted>
  <dcterms:created xsi:type="dcterms:W3CDTF">2020-12-08T09:20:49Z</dcterms:created>
  <dcterms:modified xsi:type="dcterms:W3CDTF">2025-07-18T11:31:54Z</dcterms:modified>
</cp:coreProperties>
</file>